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4" i="22" l="1"/>
  <c r="D5" i="22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F46" i="15"/>
  <c r="D8" i="22"/>
  <c r="G15" i="15"/>
  <c r="H15" i="15"/>
  <c r="H46" i="15"/>
  <c r="D9" i="22"/>
  <c r="I15" i="15"/>
  <c r="J15" i="15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K45" i="15"/>
  <c r="D7" i="22"/>
  <c r="K46" i="15"/>
  <c r="E45" i="15"/>
  <c r="E46" i="15"/>
  <c r="I46" i="15"/>
  <c r="J46" i="15"/>
  <c r="D3" i="22"/>
  <c r="L46" i="15"/>
  <c r="D10" i="22"/>
  <c r="L45" i="15"/>
</calcChain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<sst xmlns="http://schemas.openxmlformats.org/spreadsheetml/2006/main" count="280" uniqueCount="211">
  <si>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</si>
  <si>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</si>
  <si>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</si>
  <si>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</si>
  <si>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</si>
  <si>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</si>
  <si>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</si>
  <si>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</si>
  <si>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</si>
  <si>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</si>
  <si>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</si>
  <si>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</si>
  <si>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</si>
  <si>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</si>
  <si>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</si>
  <si>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</si>
  <si>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</si>
  <si>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</si>
  <si>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</si>
  <si>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</si>
  <si>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</si>
  <si>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</si>
  <si>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</si>
  <si>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</si>
  <si>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</si>
  <si>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</si>
  <si>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</si>
  <si>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</si>
  <si>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</si>
  <si>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</si>
  <si>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</si>
  <si>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</si>
  <si>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</si>
  <si>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</si>
  <si>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</si>
  <si>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</si>
  <si>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</si>
  <si>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</si>
  <si>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</si>
  <si>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</si>
  <si>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</si>
  <si>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</si>
  <si>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</si>
  <si>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</si>
  <si>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</si>
  <si>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</si>
  <si>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</si>
  <si>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</si>
  <si>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</si>
  <si>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</si>
  <si>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</si>
  <si>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</si>
  <si>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</si>
  <si>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</si>
  <si>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</si>
  <si>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</si>
  <si>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</si>
  <si>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</si>
  <si>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</si>
  <si>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</si>
  <si>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</si>
  <si>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</si>
  <si>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</si>
  <si>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</si>
  <si>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</si>
  <si>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</si>
  <si>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</si>
  <si>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</si>
  <si>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</si>
  <si>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</si>
  <si>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</si>
  <si>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</si>
  <si>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</si>
  <si>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</si>
  <si>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</si>
  <si>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</si>
  <si>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</si>
  <si>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</si>
  <si>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</si>
  <si>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</si>
  <si>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</si>
  <si>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</si>
  <si>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</si>
  <si>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</si>
  <si>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</si>
  <si>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</si>
  <si>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</si>
  <si>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</si>
  <si>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</si>
  <si>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</si>
  <si>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</si>
  <si>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</si>
  <si>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</si>
  <si>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</si>
  <si>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</si>
  <si>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</si>
  <si>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</si>
  <si>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</si>
  <si>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</si>
  <si>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</si>
  <si>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</si>
  <si>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</si>
  <si>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</si>
  <si>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</si>
  <si>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</si>
  <si>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</si>
  <si>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</si>
  <si>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</si>
  <si>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</si>
  <si>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</si>
  <si>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</si>
  <si>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</si>
  <si>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</si>
  <si>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</si>
  <si>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</si>
  <si>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</si>
  <si>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</si>
  <si>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</si>
  <si>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</si>
  <si>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</si>
  <si>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</si>
  <si>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</si>
  <si>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</si>
  <si>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</si>
  <si>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</si>
  <si>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</si>
  <si>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</si>
  <si>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</si>
  <si>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</si>
  <si>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</si>
  <si>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</si>
  <si>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</si>
  <si>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</si>
  <si>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</si>
  <si>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</si>
  <si>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</si>
  <si>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</si>
  <si>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</si>
  <si>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</si>
  <si>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</si>
  <si>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</si>
  <si>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</si>
  <si>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</si>
  <si>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</si>
  <si>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</si>
  <si>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</si>
  <si>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</si>
  <si>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</si>
  <si>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</si>
  <si>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</si>
  <si>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</si>
  <si>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</si>
  <si>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</si>
  <si>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</si>
  <si>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</si>
  <si>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</si>
  <si>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</si>
  <si>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</si>
  <si>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</si>
  <si>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</si>
  <si>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</si>
  <si>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</si>
  <si>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</si>
  <si>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</si>
  <si>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</si>
  <si>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</si>
  <si>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</si>
  <si>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</si>
  <si>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</si>
  <si>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</si>
  <si>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</si>
  <si>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</si>
  <si>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</si>
  <si>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</si>
  <si>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</si>
  <si>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</si>
  <si>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</si>
  <si>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</si>
  <si>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</si>
  <si>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</si>
  <si>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</si>
  <si>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</si>
  <si>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</si>
  <si>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</si>
  <si>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</si>
  <si>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</si>
  <si>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</si>
  <si>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</si>
  <si>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</si>
  <si>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</si>
  <si>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</si>
  <si>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</si>
  <si>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</si>
  <si>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</si>
  <si>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</si>
  <si>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</si>
  <si>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</si>
  <si>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</si>
  <si>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</si>
  <si>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</si>
  <si>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</si>
  <si>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</si>
  <si>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Тисменицький районний суд Івано-Франківської області</t>
  </si>
  <si>
    <t>76002.м. Івано-Франківськ.вул. Незалежності 150</t>
  </si>
  <si>
    <t>Доручення судів України / іноземних судів</t>
  </si>
  <si>
    <t xml:space="preserve">Розглянуто справ судом присяжних </t>
  </si>
  <si>
    <t>Р. Р. Струтинський</t>
  </si>
  <si>
    <t>М.І. Грищук</t>
  </si>
  <si>
    <t>(0342)78-10-40</t>
  </si>
  <si>
    <t>inbox@ts.if.court.gov.ua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</si>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</sst>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&amp;C&amp;LC100970A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199</v>
      </c>
      <c r="F6" s="90">
        <v>68</v>
      </c>
      <c r="G6" s="90"/>
      <c r="H6" s="90">
        <v>34</v>
      </c>
      <c r="I6" s="90" t="s">
        <v>172</v>
      </c>
      <c r="J6" s="90">
        <v>165</v>
      </c>
      <c r="K6" s="91">
        <v>62</v>
      </c>
      <c r="L6" s="101">
        <f t="shared" ref="L6:L11" si="0">E6-F6</f>
        <v>131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259</v>
      </c>
      <c r="F7" s="90">
        <v>250</v>
      </c>
      <c r="G7" s="90"/>
      <c r="H7" s="90">
        <v>254</v>
      </c>
      <c r="I7" s="90">
        <v>234</v>
      </c>
      <c r="J7" s="90">
        <v>5</v>
      </c>
      <c r="K7" s="91"/>
      <c r="L7" s="101">
        <f t="shared" si="0"/>
        <v>9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24</v>
      </c>
      <c r="F9" s="90">
        <v>21</v>
      </c>
      <c r="G9" s="90">
        <v>1</v>
      </c>
      <c r="H9" s="90">
        <v>17</v>
      </c>
      <c r="I9" s="90">
        <v>16</v>
      </c>
      <c r="J9" s="90">
        <v>7</v>
      </c>
      <c r="K9" s="91"/>
      <c r="L9" s="101">
        <f t="shared" si="0"/>
        <v>3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2</v>
      </c>
      <c r="F10" s="90">
        <v>1</v>
      </c>
      <c r="G10" s="90"/>
      <c r="H10" s="90"/>
      <c r="I10" s="90"/>
      <c r="J10" s="90">
        <v>2</v>
      </c>
      <c r="K10" s="91"/>
      <c r="L10" s="101">
        <f t="shared" si="0"/>
        <v>1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9</v>
      </c>
      <c r="F12" s="90">
        <v>9</v>
      </c>
      <c r="G12" s="90"/>
      <c r="H12" s="90">
        <v>9</v>
      </c>
      <c r="I12" s="90">
        <v>9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495</v>
      </c>
      <c r="F15" s="104">
        <f t="shared" si="2"/>
        <v>350</v>
      </c>
      <c r="G15" s="104">
        <f t="shared" si="2"/>
        <v>1</v>
      </c>
      <c r="H15" s="104">
        <f t="shared" si="2"/>
        <v>314</v>
      </c>
      <c r="I15" s="104">
        <f t="shared" si="2"/>
        <v>259</v>
      </c>
      <c r="J15" s="104">
        <f t="shared" si="2"/>
        <v>181</v>
      </c>
      <c r="K15" s="104">
        <f t="shared" si="2"/>
        <v>62</v>
      </c>
      <c r="L15" s="101">
        <f t="shared" si="1"/>
        <v>145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33</v>
      </c>
      <c r="F16" s="92">
        <v>31</v>
      </c>
      <c r="G16" s="92"/>
      <c r="H16" s="92">
        <v>30</v>
      </c>
      <c r="I16" s="92">
        <v>28</v>
      </c>
      <c r="J16" s="92">
        <v>3</v>
      </c>
      <c r="K16" s="91"/>
      <c r="L16" s="101">
        <f t="shared" si="1"/>
        <v>2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47</v>
      </c>
      <c r="F17" s="92">
        <v>28</v>
      </c>
      <c r="G17" s="92"/>
      <c r="H17" s="92">
        <v>22</v>
      </c>
      <c r="I17" s="92">
        <v>14</v>
      </c>
      <c r="J17" s="92">
        <v>25</v>
      </c>
      <c r="K17" s="91">
        <v>5</v>
      </c>
      <c r="L17" s="101">
        <f t="shared" si="1"/>
        <v>19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52</v>
      </c>
      <c r="F24" s="91">
        <v>32</v>
      </c>
      <c r="G24" s="91"/>
      <c r="H24" s="91">
        <v>24</v>
      </c>
      <c r="I24" s="91">
        <v>14</v>
      </c>
      <c r="J24" s="91">
        <v>28</v>
      </c>
      <c r="K24" s="91">
        <v>5</v>
      </c>
      <c r="L24" s="101">
        <f t="shared" si="3"/>
        <v>20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23</v>
      </c>
      <c r="F25" s="91">
        <v>22</v>
      </c>
      <c r="G25" s="91"/>
      <c r="H25" s="91">
        <v>13</v>
      </c>
      <c r="I25" s="91">
        <v>10</v>
      </c>
      <c r="J25" s="91">
        <v>10</v>
      </c>
      <c r="K25" s="91"/>
      <c r="L25" s="101">
        <f t="shared" si="3"/>
        <v>1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317</v>
      </c>
      <c r="F27" s="91">
        <v>309</v>
      </c>
      <c r="G27" s="91">
        <v>1</v>
      </c>
      <c r="H27" s="91">
        <v>288</v>
      </c>
      <c r="I27" s="91">
        <v>274</v>
      </c>
      <c r="J27" s="91">
        <v>29</v>
      </c>
      <c r="K27" s="91"/>
      <c r="L27" s="101">
        <f t="shared" si="3"/>
        <v>8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650</v>
      </c>
      <c r="F28" s="91">
        <v>287</v>
      </c>
      <c r="G28" s="91">
        <v>4</v>
      </c>
      <c r="H28" s="91">
        <v>300</v>
      </c>
      <c r="I28" s="91">
        <v>239</v>
      </c>
      <c r="J28" s="91">
        <v>350</v>
      </c>
      <c r="K28" s="91">
        <v>57</v>
      </c>
      <c r="L28" s="101">
        <f t="shared" si="3"/>
        <v>363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29</v>
      </c>
      <c r="F29" s="91">
        <v>28</v>
      </c>
      <c r="G29" s="91"/>
      <c r="H29" s="91">
        <v>27</v>
      </c>
      <c r="I29" s="91">
        <v>25</v>
      </c>
      <c r="J29" s="91">
        <v>2</v>
      </c>
      <c r="K29" s="91"/>
      <c r="L29" s="101">
        <f t="shared" si="3"/>
        <v>1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50</v>
      </c>
      <c r="F30" s="91">
        <v>25</v>
      </c>
      <c r="G30" s="91"/>
      <c r="H30" s="91">
        <v>33</v>
      </c>
      <c r="I30" s="91">
        <v>29</v>
      </c>
      <c r="J30" s="91">
        <v>17</v>
      </c>
      <c r="K30" s="91">
        <v>1</v>
      </c>
      <c r="L30" s="101">
        <f t="shared" si="3"/>
        <v>25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6</v>
      </c>
      <c r="F31" s="91">
        <v>4</v>
      </c>
      <c r="G31" s="91"/>
      <c r="H31" s="91">
        <v>5</v>
      </c>
      <c r="I31" s="91">
        <v>5</v>
      </c>
      <c r="J31" s="91">
        <v>1</v>
      </c>
      <c r="K31" s="91"/>
      <c r="L31" s="101">
        <f t="shared" si="3"/>
        <v>2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/>
      <c r="L32" s="101">
        <f t="shared" si="3"/>
        <v>1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11</v>
      </c>
      <c r="F35" s="91">
        <v>7</v>
      </c>
      <c r="G35" s="91"/>
      <c r="H35" s="91">
        <v>5</v>
      </c>
      <c r="I35" s="91">
        <v>2</v>
      </c>
      <c r="J35" s="91">
        <v>6</v>
      </c>
      <c r="K35" s="91"/>
      <c r="L35" s="101">
        <f t="shared" ref="L35:L43" si="4">E35-F35</f>
        <v>4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35</v>
      </c>
      <c r="F36" s="91">
        <v>25</v>
      </c>
      <c r="G36" s="91"/>
      <c r="H36" s="91">
        <v>26</v>
      </c>
      <c r="I36" s="91">
        <v>19</v>
      </c>
      <c r="J36" s="91">
        <v>9</v>
      </c>
      <c r="K36" s="91"/>
      <c r="L36" s="101">
        <f t="shared" si="4"/>
        <v>10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>
        <v>1</v>
      </c>
      <c r="I37" s="91">
        <v>1</v>
      </c>
      <c r="J37" s="91"/>
      <c r="K37" s="91"/>
      <c r="L37" s="101">
        <f t="shared" si="4"/>
        <v>1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3</v>
      </c>
      <c r="F38" s="91">
        <v>3</v>
      </c>
      <c r="G38" s="91"/>
      <c r="H38" s="91">
        <v>3</v>
      </c>
      <c r="I38" s="91">
        <v>3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827</v>
      </c>
      <c r="F40" s="91">
        <v>417</v>
      </c>
      <c r="G40" s="91">
        <v>4</v>
      </c>
      <c r="H40" s="91">
        <v>402</v>
      </c>
      <c r="I40" s="91">
        <v>308</v>
      </c>
      <c r="J40" s="91">
        <v>425</v>
      </c>
      <c r="K40" s="91">
        <v>58</v>
      </c>
      <c r="L40" s="101">
        <f t="shared" si="4"/>
        <v>410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872</v>
      </c>
      <c r="F41" s="91">
        <v>777</v>
      </c>
      <c r="G41" s="91">
        <v>1</v>
      </c>
      <c r="H41" s="91">
        <v>733</v>
      </c>
      <c r="I41" s="91" t="s">
        <v>172</v>
      </c>
      <c r="J41" s="91">
        <v>139</v>
      </c>
      <c r="K41" s="91"/>
      <c r="L41" s="101">
        <f t="shared" si="4"/>
        <v>95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70</v>
      </c>
      <c r="F42" s="91">
        <v>67</v>
      </c>
      <c r="G42" s="91"/>
      <c r="H42" s="91">
        <v>70</v>
      </c>
      <c r="I42" s="91" t="s">
        <v>172</v>
      </c>
      <c r="J42" s="91"/>
      <c r="K42" s="91"/>
      <c r="L42" s="101">
        <f t="shared" si="4"/>
        <v>3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873</v>
      </c>
      <c r="F45" s="91">
        <f t="shared" ref="F45:K45" si="5">F41+F43+F44</f>
        <v>778</v>
      </c>
      <c r="G45" s="91">
        <f t="shared" si="5"/>
        <v>1</v>
      </c>
      <c r="H45" s="91">
        <f t="shared" si="5"/>
        <v>734</v>
      </c>
      <c r="I45" s="91">
        <f>I43+I44</f>
        <v>1</v>
      </c>
      <c r="J45" s="91">
        <f t="shared" si="5"/>
        <v>139</v>
      </c>
      <c r="K45" s="91">
        <f t="shared" si="5"/>
        <v>0</v>
      </c>
      <c r="L45" s="101">
        <f>E45-F45</f>
        <v>95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2247</v>
      </c>
      <c r="F46" s="91">
        <f t="shared" ref="F46:K46" si="6">F15+F24+F40+F45</f>
        <v>1577</v>
      </c>
      <c r="G46" s="91">
        <f t="shared" si="6"/>
        <v>6</v>
      </c>
      <c r="H46" s="91">
        <f t="shared" si="6"/>
        <v>1474</v>
      </c>
      <c r="I46" s="91">
        <f t="shared" si="6"/>
        <v>582</v>
      </c>
      <c r="J46" s="91">
        <f t="shared" si="6"/>
        <v>773</v>
      </c>
      <c r="K46" s="91">
        <f t="shared" si="6"/>
        <v>125</v>
      </c>
      <c r="L46" s="101">
        <f>E46-F46</f>
        <v>670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Тисменицький районний суд Івано-Франківської області, 
Початок періоду: 01.01.2020, Кінець періоду: 30.06.2020&amp;LC100970A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13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153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41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42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20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2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3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67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2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4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10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33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483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7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9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2</v>
      </c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>
        <v>2</v>
      </c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>
        <v>2</v>
      </c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215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35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1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34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58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22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13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Тисменицький районний суд Івано-Франківської області, 
Початок періоду: 01.01.2020, Кінець періоду: 30.06.2020&amp;LC100970A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34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21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13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144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7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2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16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51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1</v>
      </c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2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126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602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225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18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11418573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3264321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13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44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8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3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278</v>
      </c>
      <c r="F55" s="96">
        <v>29</v>
      </c>
      <c r="G55" s="96">
        <v>5</v>
      </c>
      <c r="H55" s="96">
        <v>1</v>
      </c>
      <c r="I55" s="96">
        <v>1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10</v>
      </c>
      <c r="F56" s="96">
        <v>13</v>
      </c>
      <c r="G56" s="96"/>
      <c r="H56" s="96"/>
      <c r="I56" s="96">
        <v>1</v>
      </c>
    </row>
    <row r="57" spans="1:9" ht="13.5" customHeight="1" x14ac:dyDescent="0.2">
      <c r="A57" s="273" t="s">
        <v>107</v>
      </c>
      <c r="B57" s="273"/>
      <c r="C57" s="273"/>
      <c r="D57" s="273"/>
      <c r="E57" s="96">
        <v>220</v>
      </c>
      <c r="F57" s="96">
        <v>150</v>
      </c>
      <c r="G57" s="96">
        <v>22</v>
      </c>
      <c r="H57" s="96">
        <v>6</v>
      </c>
      <c r="I57" s="96">
        <v>4</v>
      </c>
    </row>
    <row r="58" spans="1:9" ht="13.5" customHeight="1" x14ac:dyDescent="0.2">
      <c r="A58" s="193" t="s">
        <v>111</v>
      </c>
      <c r="B58" s="193"/>
      <c r="C58" s="193"/>
      <c r="D58" s="193"/>
      <c r="E58" s="96">
        <v>718</v>
      </c>
      <c r="F58" s="96">
        <v>16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358</v>
      </c>
      <c r="G62" s="118">
        <v>4390741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131</v>
      </c>
      <c r="G63" s="119">
        <v>3791378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227</v>
      </c>
      <c r="G64" s="119">
        <v>599363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164</v>
      </c>
      <c r="G65" s="120">
        <v>243011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Тисменицький районний суд Івано-Франківської області, 
Початок періоду: 01.01.2020, Кінець періоду: 30.06.2020&amp;LC100970A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16.170763260025872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34.254143646408842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17.857142857142858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13.647058823529411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93.468611287254276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491.33333333333331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749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63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35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161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143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28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208</v>
      </c>
      <c r="D24" s="246"/>
    </row>
    <row r="25" spans="1:4" x14ac:dyDescent="0.2">
      <c r="A25" s="68" t="s">
        <v>104</v>
      </c>
      <c r="B25" s="89"/>
      <c r="C25" s="246" t="s">
        <v>209</v>
      </c>
      <c r="D25" s="246"/>
    </row>
    <row r="26" spans="1:4" ht="15.75" customHeight="1" x14ac:dyDescent="0.2"/>
    <row r="27" spans="1:4" ht="12.75" customHeight="1" x14ac:dyDescent="0.2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Тисменицький районний суд Івано-Франківської області, 
Початок періоду: 01.01.2020, Кінець періоду: 30.06.2020&amp;LC100970A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2020-07-13T13:43:40Z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C100970A</vt:lpwstr>
  </property>
  <property fmtid="{D5CDD505-2E9C-101B-9397-08002B2CF9AE}" pid="9" name="Підрозділ">
    <vt:lpwstr>Тисменицький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